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6d3a81c4437e9b/Documenten/KOKEN/LE CUISINIER/WORKSHOPS ED/Ambachtelijk IJs in zeven lessen/Rekenbladen/LAATSTE VERSIES/"/>
    </mc:Choice>
  </mc:AlternateContent>
  <xr:revisionPtr revIDLastSave="9" documentId="8_{DA090A68-ED1C-47D3-B128-20CB42260541}" xr6:coauthVersionLast="47" xr6:coauthVersionMax="47" xr10:uidLastSave="{DEC9C565-6D30-4173-92F3-C4848F54FF49}"/>
  <bookViews>
    <workbookView xWindow="-120" yWindow="-120" windowWidth="25440" windowHeight="15390" xr2:uid="{036E5468-C8A1-4CF9-B349-D4A5861F4890}"/>
  </bookViews>
  <sheets>
    <sheet name="Sorbetijs" sheetId="1" r:id="rId1"/>
  </sheets>
  <definedNames>
    <definedName name="_xlnm.Print_Area" localSheetId="0">Sorbetijs!$A$1:$I$33</definedName>
    <definedName name="kokosmelk">#REF!</definedName>
    <definedName name="mascarpone">#REF!</definedName>
    <definedName name="melk">#REF!</definedName>
    <definedName name="ricotta">#REF!</definedName>
    <definedName name="room">#REF!</definedName>
    <definedName name="vetgehalte">#REF!</definedName>
    <definedName name="vetstof1">#REF!</definedName>
    <definedName name="vetstof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D18" i="1"/>
  <c r="F14" i="1"/>
  <c r="F15" i="1" l="1"/>
  <c r="F22" i="1"/>
  <c r="F20" i="1" l="1"/>
  <c r="F21" i="1"/>
  <c r="F16" i="1"/>
  <c r="F18" i="1" l="1"/>
  <c r="F19" i="1" s="1"/>
</calcChain>
</file>

<file path=xl/sharedStrings.xml><?xml version="1.0" encoding="utf-8"?>
<sst xmlns="http://schemas.openxmlformats.org/spreadsheetml/2006/main" count="66" uniqueCount="45">
  <si>
    <t>g</t>
  </si>
  <si>
    <t>Brix</t>
  </si>
  <si>
    <t>%</t>
  </si>
  <si>
    <t>Guargom</t>
  </si>
  <si>
    <t>Cortina (aan menger)</t>
  </si>
  <si>
    <t>Water</t>
  </si>
  <si>
    <t>Vruchten (refractometer)</t>
  </si>
  <si>
    <t xml:space="preserve">Vruchtenpercentage </t>
  </si>
  <si>
    <t>Hoeveelheid mix</t>
  </si>
  <si>
    <t>Locust (80 - 85 C)</t>
  </si>
  <si>
    <t xml:space="preserve"> </t>
  </si>
  <si>
    <t>Verwarmen tot 80 - 85 C en laten afkoelen!</t>
  </si>
  <si>
    <t>( g/100 g)</t>
  </si>
  <si>
    <t xml:space="preserve"> Rekenschema Sorbetijs</t>
  </si>
  <si>
    <r>
      <t>Ingredi</t>
    </r>
    <r>
      <rPr>
        <u/>
        <sz val="14"/>
        <color theme="1"/>
        <rFont val="Calibri"/>
        <family val="2"/>
      </rPr>
      <t>ë</t>
    </r>
    <r>
      <rPr>
        <u/>
        <sz val="14"/>
        <color theme="1"/>
        <rFont val="Calibri"/>
        <family val="2"/>
        <scheme val="minor"/>
      </rPr>
      <t xml:space="preserve">nten </t>
    </r>
  </si>
  <si>
    <t>Gewenste brix gehalte</t>
  </si>
  <si>
    <t xml:space="preserve">                                  - Overige fruit</t>
  </si>
  <si>
    <t xml:space="preserve">27 - 32 </t>
  </si>
  <si>
    <t xml:space="preserve">15 - 33 </t>
  </si>
  <si>
    <t xml:space="preserve">25 - 50 </t>
  </si>
  <si>
    <t>Streefwaarden Sorbet bereiding</t>
  </si>
  <si>
    <t xml:space="preserve">                                  - Citrus fruit</t>
  </si>
  <si>
    <t xml:space="preserve"> - Vruchtenpercentage</t>
  </si>
  <si>
    <r>
      <t xml:space="preserve">Invoer in velden met </t>
    </r>
    <r>
      <rPr>
        <b/>
        <sz val="12"/>
        <color rgb="FFC00000"/>
        <rFont val="Arial"/>
        <family val="2"/>
      </rPr>
      <t>rode</t>
    </r>
    <r>
      <rPr>
        <b/>
        <sz val="12"/>
        <color theme="4" tint="-0.249977111117893"/>
        <rFont val="Arial"/>
        <family val="2"/>
      </rPr>
      <t xml:space="preserve"> cijfers</t>
    </r>
  </si>
  <si>
    <t xml:space="preserve"> - Suiker gehalte in Brix  </t>
  </si>
  <si>
    <t xml:space="preserve">              -  Optimale schepbaarheid</t>
  </si>
  <si>
    <r>
      <rPr>
        <b/>
        <vertAlign val="superscript"/>
        <sz val="14"/>
        <color rgb="FF2B572D"/>
        <rFont val="Calibri"/>
        <family val="2"/>
        <scheme val="minor"/>
      </rPr>
      <t>0</t>
    </r>
    <r>
      <rPr>
        <b/>
        <sz val="14"/>
        <color rgb="FF2B572D"/>
        <rFont val="Calibri"/>
        <family val="2"/>
        <scheme val="minor"/>
      </rPr>
      <t xml:space="preserve"> Celcius</t>
    </r>
  </si>
  <si>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Celcius</t>
    </r>
  </si>
  <si>
    <t>(a)</t>
  </si>
  <si>
    <t>(b)</t>
  </si>
  <si>
    <t>(c)</t>
  </si>
  <si>
    <t>(d)</t>
  </si>
  <si>
    <t>(e)</t>
  </si>
  <si>
    <t>(f)</t>
  </si>
  <si>
    <t>(g)</t>
  </si>
  <si>
    <t xml:space="preserve">Stroop (refractometer) </t>
  </si>
  <si>
    <t xml:space="preserve">Stroop </t>
  </si>
  <si>
    <t>Schepbaarheid temperatuur</t>
  </si>
  <si>
    <t>min 13 - 15</t>
  </si>
  <si>
    <t>Vruchtenpulp</t>
  </si>
  <si>
    <t>(h)</t>
  </si>
  <si>
    <t>(i)</t>
  </si>
  <si>
    <t>(j)</t>
  </si>
  <si>
    <t>(k)</t>
  </si>
  <si>
    <t>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</si>
</sst>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Arial"/>
      <family val="2"/>
    </font>
    <font>
      <u/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b/>
      <u/>
      <sz val="14"/>
      <color rgb="FF2B572D"/>
      <name val="Calibri"/>
      <family val="2"/>
      <scheme val="minor"/>
    </font>
    <font>
      <b/>
      <sz val="11"/>
      <color rgb="FF2B572D"/>
      <name val="Calibri"/>
      <family val="2"/>
      <scheme val="minor"/>
    </font>
    <font>
      <b/>
      <sz val="14"/>
      <color rgb="FF2B572D"/>
      <name val="Calibri"/>
      <family val="2"/>
      <scheme val="minor"/>
    </font>
    <font>
      <b/>
      <sz val="12"/>
      <color rgb="FFC00000"/>
      <name val="Arial"/>
      <family val="2"/>
    </font>
    <font>
      <b/>
      <vertAlign val="superscript"/>
      <sz val="14"/>
      <color rgb="FF2B572D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color rgb="FFFF9F9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medium">
        <color auto="1"/>
      </right>
      <top style="dashed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left" vertical="top" inden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1" fontId="8" fillId="3" borderId="0" xfId="0" applyNumberFormat="1" applyFont="1" applyFill="1" applyAlignment="1" applyProtection="1">
      <alignment horizontal="center" vertical="center"/>
      <protection hidden="1"/>
    </xf>
    <xf numFmtId="4" fontId="8" fillId="3" borderId="0" xfId="0" applyNumberFormat="1" applyFont="1" applyFill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0" fontId="7" fillId="3" borderId="4" xfId="0" applyFont="1" applyFill="1" applyBorder="1" applyAlignment="1" applyProtection="1">
      <alignment horizontal="left" vertical="center" indent="1"/>
      <protection hidden="1"/>
    </xf>
    <xf numFmtId="0" fontId="8" fillId="3" borderId="4" xfId="0" applyFont="1" applyFill="1" applyBorder="1" applyAlignment="1">
      <alignment horizontal="left" vertical="center" indent="1"/>
    </xf>
    <xf numFmtId="0" fontId="8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0" fontId="17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vertical="center"/>
    </xf>
    <xf numFmtId="1" fontId="8" fillId="3" borderId="16" xfId="0" applyNumberFormat="1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indent="3"/>
    </xf>
    <xf numFmtId="0" fontId="8" fillId="3" borderId="0" xfId="0" applyFont="1" applyFill="1" applyAlignment="1">
      <alignment horizontal="left" vertical="center" indent="3"/>
    </xf>
    <xf numFmtId="10" fontId="8" fillId="3" borderId="0" xfId="0" applyNumberFormat="1" applyFont="1" applyFill="1" applyAlignment="1">
      <alignment horizontal="left" vertical="center" indent="3"/>
    </xf>
    <xf numFmtId="0" fontId="8" fillId="3" borderId="0" xfId="0" applyFont="1" applyFill="1" applyAlignment="1">
      <alignment horizontal="center" vertical="center"/>
    </xf>
    <xf numFmtId="10" fontId="8" fillId="3" borderId="13" xfId="0" applyNumberFormat="1" applyFont="1" applyFill="1" applyBorder="1" applyAlignment="1">
      <alignment horizontal="left" vertical="center" indent="3"/>
    </xf>
    <xf numFmtId="4" fontId="8" fillId="3" borderId="13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0" fontId="13" fillId="3" borderId="10" xfId="0" applyNumberFormat="1" applyFont="1" applyFill="1" applyBorder="1" applyAlignment="1">
      <alignment horizontal="left" vertical="center" indent="3"/>
    </xf>
    <xf numFmtId="0" fontId="13" fillId="3" borderId="10" xfId="0" applyFont="1" applyFill="1" applyBorder="1" applyAlignment="1">
      <alignment horizontal="center" vertical="center"/>
    </xf>
    <xf numFmtId="10" fontId="14" fillId="3" borderId="7" xfId="0" applyNumberFormat="1" applyFont="1" applyFill="1" applyBorder="1" applyAlignment="1">
      <alignment vertical="center"/>
    </xf>
    <xf numFmtId="4" fontId="14" fillId="3" borderId="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64" fontId="13" fillId="3" borderId="1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vertical="center"/>
    </xf>
    <xf numFmtId="0" fontId="13" fillId="3" borderId="3" xfId="0" quotePrefix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4" fontId="13" fillId="3" borderId="8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4" fontId="13" fillId="3" borderId="0" xfId="0" applyNumberFormat="1" applyFont="1" applyFill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0" fontId="13" fillId="3" borderId="6" xfId="0" quotePrefix="1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 vertical="center"/>
    </xf>
    <xf numFmtId="4" fontId="13" fillId="3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9" fontId="1" fillId="3" borderId="0" xfId="0" applyNumberFormat="1" applyFont="1" applyFill="1" applyAlignment="1" applyProtection="1">
      <alignment horizontal="center" vertical="center"/>
      <protection locked="0"/>
    </xf>
    <xf numFmtId="0" fontId="13" fillId="3" borderId="5" xfId="0" quotePrefix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5" xfId="0" applyFont="1" applyFill="1" applyBorder="1" applyAlignment="1">
      <alignment horizontal="left" vertical="center" indent="3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 applyProtection="1">
      <alignment vertical="center"/>
      <protection hidden="1"/>
    </xf>
    <xf numFmtId="0" fontId="0" fillId="0" borderId="22" xfId="0" applyBorder="1" applyAlignment="1">
      <alignment horizontal="left" vertical="top" indent="1"/>
    </xf>
    <xf numFmtId="0" fontId="0" fillId="0" borderId="23" xfId="0" applyBorder="1"/>
    <xf numFmtId="0" fontId="0" fillId="0" borderId="23" xfId="0" applyBorder="1" applyAlignment="1">
      <alignment horizontal="center"/>
    </xf>
    <xf numFmtId="0" fontId="8" fillId="0" borderId="24" xfId="0" applyFont="1" applyBorder="1" applyAlignment="1">
      <alignment horizontal="left" vertical="top" indent="1"/>
    </xf>
    <xf numFmtId="0" fontId="8" fillId="0" borderId="18" xfId="0" applyFont="1" applyBorder="1"/>
    <xf numFmtId="0" fontId="0" fillId="0" borderId="25" xfId="0" applyBorder="1"/>
    <xf numFmtId="0" fontId="0" fillId="0" borderId="23" xfId="0" applyBorder="1" applyAlignment="1">
      <alignment horizontal="left" vertical="top" indent="1"/>
    </xf>
    <xf numFmtId="0" fontId="0" fillId="0" borderId="21" xfId="0" applyBorder="1" applyAlignment="1">
      <alignment horizontal="left" vertical="top" indent="1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5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9" fillId="0" borderId="21" xfId="0" applyFon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/>
    <xf numFmtId="0" fontId="0" fillId="0" borderId="26" xfId="0" applyBorder="1" applyAlignment="1">
      <alignment horizontal="left" vertical="top" inden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vertical="top"/>
    </xf>
    <xf numFmtId="0" fontId="4" fillId="0" borderId="26" xfId="0" applyFont="1" applyBorder="1" applyAlignment="1">
      <alignment horizontal="left" vertical="top" indent="1"/>
    </xf>
    <xf numFmtId="14" fontId="5" fillId="0" borderId="26" xfId="0" applyNumberFormat="1" applyFont="1" applyBorder="1" applyAlignment="1">
      <alignment vertical="top"/>
    </xf>
    <xf numFmtId="0" fontId="0" fillId="0" borderId="26" xfId="0" applyBorder="1" applyAlignment="1">
      <alignment horizontal="center" vertical="top"/>
    </xf>
    <xf numFmtId="4" fontId="1" fillId="0" borderId="26" xfId="0" applyNumberFormat="1" applyFont="1" applyBorder="1" applyAlignment="1">
      <alignment vertical="top"/>
    </xf>
    <xf numFmtId="1" fontId="1" fillId="0" borderId="27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left" vertical="center" indent="1"/>
    </xf>
    <xf numFmtId="0" fontId="0" fillId="0" borderId="28" xfId="0" applyBorder="1" applyAlignment="1">
      <alignment vertical="center"/>
    </xf>
    <xf numFmtId="10" fontId="0" fillId="0" borderId="28" xfId="0" applyNumberFormat="1" applyBorder="1" applyAlignment="1">
      <alignment vertical="center"/>
    </xf>
    <xf numFmtId="0" fontId="15" fillId="0" borderId="21" xfId="1" applyFont="1" applyBorder="1" applyAlignment="1">
      <alignment horizontal="left" vertical="center" indent="1"/>
    </xf>
    <xf numFmtId="0" fontId="1" fillId="0" borderId="21" xfId="0" applyFont="1" applyBorder="1" applyAlignment="1">
      <alignment vertical="top"/>
    </xf>
    <xf numFmtId="1" fontId="8" fillId="3" borderId="0" xfId="0" applyNumberFormat="1" applyFont="1" applyFill="1" applyAlignment="1">
      <alignment horizontal="right" vertical="center" indent="1"/>
    </xf>
    <xf numFmtId="0" fontId="8" fillId="3" borderId="0" xfId="0" applyFont="1" applyFill="1" applyAlignment="1">
      <alignment horizontal="left" vertical="center"/>
    </xf>
    <xf numFmtId="0" fontId="20" fillId="2" borderId="0" xfId="0" quotePrefix="1" applyFont="1" applyFill="1" applyAlignment="1">
      <alignment horizontal="right" vertical="center" indent="2"/>
    </xf>
    <xf numFmtId="0" fontId="20" fillId="2" borderId="0" xfId="0" applyFont="1" applyFill="1" applyAlignment="1">
      <alignment horizontal="right" vertical="center" indent="2"/>
    </xf>
    <xf numFmtId="0" fontId="24" fillId="3" borderId="7" xfId="0" applyFont="1" applyFill="1" applyBorder="1" applyAlignment="1">
      <alignment vertical="center"/>
    </xf>
    <xf numFmtId="0" fontId="24" fillId="3" borderId="14" xfId="0" applyFont="1" applyFill="1" applyBorder="1" applyAlignment="1">
      <alignment horizontal="left" vertical="center" indent="3"/>
    </xf>
    <xf numFmtId="0" fontId="24" fillId="3" borderId="11" xfId="0" applyFont="1" applyFill="1" applyBorder="1" applyAlignment="1">
      <alignment horizontal="left" vertical="center" indent="3"/>
    </xf>
    <xf numFmtId="0" fontId="24" fillId="3" borderId="17" xfId="0" applyFont="1" applyFill="1" applyBorder="1" applyAlignment="1">
      <alignment horizontal="left" vertical="center" indent="3"/>
    </xf>
    <xf numFmtId="1" fontId="12" fillId="3" borderId="7" xfId="0" applyNumberFormat="1" applyFont="1" applyFill="1" applyBorder="1" applyAlignment="1">
      <alignment horizontal="center" vertical="center"/>
    </xf>
    <xf numFmtId="0" fontId="20" fillId="2" borderId="4" xfId="0" quotePrefix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21" xfId="0" applyFont="1" applyBorder="1" applyAlignment="1" applyProtection="1">
      <alignment vertical="center"/>
      <protection locked="0"/>
    </xf>
    <xf numFmtId="0" fontId="11" fillId="0" borderId="21" xfId="0" applyFont="1" applyBorder="1"/>
    <xf numFmtId="0" fontId="8" fillId="3" borderId="4" xfId="0" applyFont="1" applyFill="1" applyBorder="1" applyAlignment="1">
      <alignment horizontal="left" vertical="center" indent="3"/>
    </xf>
    <xf numFmtId="0" fontId="8" fillId="3" borderId="0" xfId="0" applyFont="1" applyFill="1" applyAlignment="1">
      <alignment horizontal="left" vertical="center" indent="3"/>
    </xf>
    <xf numFmtId="0" fontId="8" fillId="3" borderId="12" xfId="0" applyFont="1" applyFill="1" applyBorder="1" applyAlignment="1">
      <alignment horizontal="left" vertical="center" indent="3"/>
    </xf>
    <xf numFmtId="0" fontId="8" fillId="3" borderId="13" xfId="0" applyFont="1" applyFill="1" applyBorder="1" applyAlignment="1">
      <alignment horizontal="left" vertical="center" indent="3"/>
    </xf>
    <xf numFmtId="0" fontId="13" fillId="3" borderId="9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14" fillId="3" borderId="6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20" fillId="2" borderId="4" xfId="0" applyFont="1" applyFill="1" applyBorder="1" applyAlignment="1">
      <alignment horizontal="left" vertical="center" indent="6"/>
    </xf>
    <xf numFmtId="0" fontId="20" fillId="2" borderId="0" xfId="0" applyFont="1" applyFill="1" applyAlignment="1">
      <alignment horizontal="left" vertical="center" indent="6"/>
    </xf>
    <xf numFmtId="0" fontId="20" fillId="2" borderId="4" xfId="0" quotePrefix="1" applyFont="1" applyFill="1" applyBorder="1" applyAlignment="1">
      <alignment horizontal="left" vertical="center" indent="6"/>
    </xf>
    <xf numFmtId="0" fontId="20" fillId="2" borderId="4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0" fillId="2" borderId="4" xfId="0" quotePrefix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0" fillId="0" borderId="29" xfId="0" applyBorder="1"/>
    <xf numFmtId="0" fontId="0" fillId="0" borderId="2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2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</cellXfs>
  <cellStyles count="3">
    <cellStyle name="Procent 2" xfId="2" xr:uid="{0E440CD8-09AD-4355-BAF8-03172FFC1898}"/>
    <cellStyle name="Standaard" xfId="0" builtinId="0"/>
    <cellStyle name="Standaard 2" xfId="1" xr:uid="{F8D40054-81C4-47DE-86FC-029AC74E5D1D}"/>
  </cellStyles>
  <dxfs count="0"/>
  <tableStyles count="0" defaultTableStyle="TableStyleMedium2" defaultPivotStyle="PivotStyleLight16"/>
  <colors>
    <mruColors>
      <color rgb="FF2B441C"/>
      <color rgb="FFFF9F9F"/>
      <color rgb="FF2B5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246864</xdr:rowOff>
    </xdr:from>
    <xdr:to>
      <xdr:col>7</xdr:col>
      <xdr:colOff>1333501</xdr:colOff>
      <xdr:row>2</xdr:row>
      <xdr:rowOff>28574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9F2C704-8230-B464-FDC6-79191A36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1" y="246864"/>
          <a:ext cx="3295650" cy="1086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5877-00EB-447B-8DC1-7DB0FCD949AD}">
  <sheetPr codeName="Blad1">
    <pageSetUpPr fitToPage="1"/>
  </sheetPr>
  <dimension ref="A1:BE42"/>
  <sheetViews>
    <sheetView showGridLines="0" showRowColHeaders="0" tabSelected="1" zoomScale="80" zoomScaleNormal="80" workbookViewId="0">
      <selection activeCell="F6" sqref="F6"/>
    </sheetView>
  </sheetViews>
  <sheetFormatPr defaultRowHeight="15" x14ac:dyDescent="0.25"/>
  <cols>
    <col min="1" max="1" width="7.140625" style="81" customWidth="1"/>
    <col min="2" max="2" width="10" style="1" bestFit="1" customWidth="1"/>
    <col min="3" max="3" width="18.7109375" customWidth="1"/>
    <col min="4" max="4" width="12.140625" bestFit="1" customWidth="1"/>
    <col min="5" max="5" width="8.5703125" customWidth="1"/>
    <col min="6" max="6" width="15.42578125" customWidth="1"/>
    <col min="7" max="7" width="11.140625" customWidth="1"/>
    <col min="8" max="8" width="20.140625" style="5" customWidth="1"/>
    <col min="9" max="9" width="3.7109375" style="91" customWidth="1"/>
    <col min="10" max="10" width="9.140625" style="82"/>
    <col min="11" max="11" width="41.7109375" style="82" customWidth="1"/>
    <col min="12" max="12" width="9.140625" style="81"/>
    <col min="13" max="57" width="9.140625" style="146"/>
  </cols>
  <sheetData>
    <row r="1" spans="1:57" ht="34.5" customHeight="1" x14ac:dyDescent="0.25">
      <c r="A1" s="101"/>
      <c r="B1" s="102"/>
      <c r="C1" s="101"/>
      <c r="D1" s="101"/>
      <c r="E1" s="101"/>
      <c r="F1" s="101"/>
      <c r="G1" s="101"/>
      <c r="H1" s="103"/>
      <c r="I1" s="101"/>
      <c r="J1" s="101"/>
      <c r="K1" s="101"/>
      <c r="L1" s="144"/>
    </row>
    <row r="2" spans="1:57" ht="68.25" customHeight="1" x14ac:dyDescent="0.25">
      <c r="A2" s="101"/>
      <c r="B2" s="126" t="s">
        <v>13</v>
      </c>
      <c r="C2" s="127"/>
      <c r="D2" s="127"/>
      <c r="E2" s="127"/>
      <c r="F2" s="101"/>
      <c r="G2" s="101"/>
      <c r="H2" s="103"/>
      <c r="I2" s="101"/>
      <c r="J2" s="101"/>
      <c r="K2" s="101"/>
    </row>
    <row r="3" spans="1:57" s="2" customFormat="1" ht="12.75" customHeight="1" x14ac:dyDescent="0.25">
      <c r="A3" s="104"/>
      <c r="B3" s="105" t="s">
        <v>10</v>
      </c>
      <c r="C3" s="106" t="s">
        <v>10</v>
      </c>
      <c r="D3" s="104"/>
      <c r="E3" s="104"/>
      <c r="F3" s="104"/>
      <c r="G3" s="104"/>
      <c r="H3" s="107"/>
      <c r="I3" s="104"/>
      <c r="J3" s="104"/>
      <c r="K3" s="104"/>
      <c r="L3" s="145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</row>
    <row r="4" spans="1:57" ht="18.75" x14ac:dyDescent="0.25">
      <c r="A4" s="101"/>
      <c r="B4" s="113" t="s">
        <v>23</v>
      </c>
      <c r="C4" s="114"/>
      <c r="D4" s="114"/>
      <c r="E4" s="109"/>
      <c r="F4" s="108"/>
      <c r="G4" s="101"/>
      <c r="H4" s="103"/>
      <c r="I4" s="101"/>
      <c r="J4" s="101"/>
      <c r="K4" s="101"/>
    </row>
    <row r="5" spans="1:57" s="3" customFormat="1" ht="21.75" thickBot="1" x14ac:dyDescent="0.3">
      <c r="A5" s="100"/>
      <c r="B5" s="110"/>
      <c r="C5" s="111"/>
      <c r="D5" s="111"/>
      <c r="E5" s="112"/>
      <c r="F5" s="79"/>
      <c r="G5" s="78"/>
      <c r="H5" s="80"/>
      <c r="I5" s="100"/>
      <c r="J5" s="100"/>
      <c r="K5" s="100"/>
      <c r="L5" s="84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</row>
    <row r="6" spans="1:57" s="3" customFormat="1" ht="22.5" customHeight="1" x14ac:dyDescent="0.25">
      <c r="A6" s="84"/>
      <c r="B6" s="44" t="s">
        <v>6</v>
      </c>
      <c r="C6" s="45"/>
      <c r="D6" s="45"/>
      <c r="E6" s="73" t="s">
        <v>28</v>
      </c>
      <c r="F6" s="70">
        <v>7</v>
      </c>
      <c r="G6" s="69" t="s">
        <v>1</v>
      </c>
      <c r="H6" s="46" t="s">
        <v>12</v>
      </c>
      <c r="I6" s="95"/>
      <c r="J6" s="83"/>
      <c r="K6" s="83"/>
      <c r="L6" s="84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</row>
    <row r="7" spans="1:57" s="3" customFormat="1" ht="22.5" customHeight="1" x14ac:dyDescent="0.25">
      <c r="A7" s="84"/>
      <c r="B7" s="47" t="s">
        <v>35</v>
      </c>
      <c r="C7" s="63"/>
      <c r="D7" s="63"/>
      <c r="E7" s="74" t="s">
        <v>29</v>
      </c>
      <c r="F7" s="64">
        <v>66</v>
      </c>
      <c r="G7" s="65" t="s">
        <v>1</v>
      </c>
      <c r="H7" s="72" t="s">
        <v>10</v>
      </c>
      <c r="I7" s="95"/>
      <c r="J7" s="83"/>
      <c r="K7" s="83"/>
      <c r="L7" s="84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</row>
    <row r="8" spans="1:57" s="3" customFormat="1" ht="22.5" customHeight="1" x14ac:dyDescent="0.25">
      <c r="A8" s="84"/>
      <c r="B8" s="47" t="s">
        <v>7</v>
      </c>
      <c r="C8" s="63"/>
      <c r="D8" s="63"/>
      <c r="E8" s="74" t="s">
        <v>30</v>
      </c>
      <c r="F8" s="71">
        <v>0.5</v>
      </c>
      <c r="G8" s="65" t="s">
        <v>2</v>
      </c>
      <c r="H8" s="48"/>
      <c r="I8" s="95"/>
      <c r="J8" s="83"/>
      <c r="K8" s="83"/>
      <c r="L8" s="84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</row>
    <row r="9" spans="1:57" s="3" customFormat="1" ht="22.5" customHeight="1" x14ac:dyDescent="0.25">
      <c r="A9" s="84"/>
      <c r="B9" s="47" t="s">
        <v>8</v>
      </c>
      <c r="C9" s="63"/>
      <c r="D9" s="63"/>
      <c r="E9" s="74" t="s">
        <v>31</v>
      </c>
      <c r="F9" s="64">
        <v>750</v>
      </c>
      <c r="G9" s="65" t="s">
        <v>0</v>
      </c>
      <c r="H9" s="48"/>
      <c r="I9" s="95"/>
      <c r="J9" s="83"/>
      <c r="K9" s="83"/>
      <c r="L9" s="84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</row>
    <row r="10" spans="1:57" s="3" customFormat="1" ht="22.5" customHeight="1" x14ac:dyDescent="0.25">
      <c r="A10" s="84"/>
      <c r="B10" s="47" t="s">
        <v>15</v>
      </c>
      <c r="C10" s="63"/>
      <c r="D10" s="63"/>
      <c r="E10" s="74" t="s">
        <v>32</v>
      </c>
      <c r="F10" s="64">
        <v>28</v>
      </c>
      <c r="G10" s="65" t="s">
        <v>1</v>
      </c>
      <c r="H10" s="66" t="s">
        <v>10</v>
      </c>
      <c r="I10" s="95"/>
      <c r="J10" s="83"/>
      <c r="K10" s="83"/>
      <c r="L10" s="84"/>
      <c r="M10" s="148"/>
      <c r="N10" s="148"/>
      <c r="O10" s="148" t="s">
        <v>10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</row>
    <row r="11" spans="1:57" s="3" customFormat="1" ht="22.5" customHeight="1" thickBot="1" x14ac:dyDescent="0.3">
      <c r="A11" s="84"/>
      <c r="B11" s="67" t="s">
        <v>37</v>
      </c>
      <c r="C11" s="49"/>
      <c r="D11" s="49"/>
      <c r="E11" s="119" t="s">
        <v>33</v>
      </c>
      <c r="F11" s="123">
        <f>-F10/2.35</f>
        <v>-11.914893617021276</v>
      </c>
      <c r="G11" s="68" t="s">
        <v>27</v>
      </c>
      <c r="H11" s="50"/>
      <c r="I11" s="95"/>
      <c r="J11" s="83"/>
      <c r="K11" s="83"/>
      <c r="L11" s="84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</row>
    <row r="12" spans="1:57" s="3" customFormat="1" ht="18" customHeight="1" thickBot="1" x14ac:dyDescent="0.3">
      <c r="A12" s="84"/>
      <c r="B12" s="6"/>
      <c r="C12" s="7"/>
      <c r="D12" s="7"/>
      <c r="E12" s="8"/>
      <c r="F12" s="9"/>
      <c r="G12" s="10"/>
      <c r="H12" s="10"/>
      <c r="I12" s="95"/>
      <c r="J12" s="83"/>
      <c r="K12" s="83" t="s">
        <v>10</v>
      </c>
      <c r="L12" s="84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</row>
    <row r="13" spans="1:57" s="3" customFormat="1" ht="18" customHeight="1" x14ac:dyDescent="0.25">
      <c r="A13" s="84"/>
      <c r="B13" s="21" t="s">
        <v>14</v>
      </c>
      <c r="C13" s="11"/>
      <c r="D13" s="12"/>
      <c r="E13" s="12"/>
      <c r="F13" s="13"/>
      <c r="G13" s="13"/>
      <c r="H13" s="14"/>
      <c r="I13" s="95"/>
      <c r="J13" s="83"/>
      <c r="K13" s="83"/>
      <c r="L13" s="84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</row>
    <row r="14" spans="1:57" s="4" customFormat="1" ht="12.75" hidden="1" customHeight="1" x14ac:dyDescent="0.25">
      <c r="A14" s="85"/>
      <c r="B14" s="22"/>
      <c r="C14" s="15"/>
      <c r="D14" s="16"/>
      <c r="E14" s="16"/>
      <c r="F14" s="17">
        <f>(F10-(F8*F6))/(1-F8+0.01)</f>
        <v>48.03921568627451</v>
      </c>
      <c r="G14" s="18" t="s">
        <v>1</v>
      </c>
      <c r="H14" s="19"/>
      <c r="I14" s="96"/>
      <c r="J14" s="97"/>
      <c r="K14" s="97"/>
      <c r="L14" s="85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</row>
    <row r="15" spans="1:57" s="3" customFormat="1" ht="30.75" customHeight="1" x14ac:dyDescent="0.25">
      <c r="A15" s="84"/>
      <c r="B15" s="23" t="s">
        <v>39</v>
      </c>
      <c r="C15" s="24"/>
      <c r="D15" s="24"/>
      <c r="E15" s="24"/>
      <c r="F15" s="25">
        <f>F8*F9</f>
        <v>375</v>
      </c>
      <c r="G15" s="26" t="s">
        <v>0</v>
      </c>
      <c r="H15" s="75" t="s">
        <v>34</v>
      </c>
      <c r="I15" s="95"/>
      <c r="J15" s="83"/>
      <c r="K15" s="83"/>
      <c r="L15" s="84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</row>
    <row r="16" spans="1:57" s="3" customFormat="1" ht="20.25" hidden="1" customHeight="1" x14ac:dyDescent="0.25">
      <c r="A16" s="84"/>
      <c r="B16" s="23"/>
      <c r="C16" s="24"/>
      <c r="D16" s="24"/>
      <c r="E16" s="24"/>
      <c r="F16" s="25">
        <f>(1-F8)*F9</f>
        <v>375</v>
      </c>
      <c r="G16" s="26" t="s">
        <v>0</v>
      </c>
      <c r="H16" s="75"/>
      <c r="I16" s="95"/>
      <c r="J16" s="83"/>
      <c r="K16" s="83"/>
      <c r="L16" s="84"/>
      <c r="M16" s="150" t="s">
        <v>10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</row>
    <row r="17" spans="1:57" s="3" customFormat="1" ht="20.25" customHeight="1" x14ac:dyDescent="0.25">
      <c r="A17" s="84"/>
      <c r="B17" s="27" t="s">
        <v>11</v>
      </c>
      <c r="C17" s="28"/>
      <c r="D17" s="28"/>
      <c r="E17" s="28"/>
      <c r="F17" s="29"/>
      <c r="G17" s="30"/>
      <c r="H17" s="122"/>
      <c r="I17" s="95"/>
      <c r="J17" s="83"/>
      <c r="K17" s="98"/>
      <c r="L17" s="84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</row>
    <row r="18" spans="1:57" s="3" customFormat="1" ht="25.5" customHeight="1" x14ac:dyDescent="0.25">
      <c r="A18" s="84"/>
      <c r="B18" s="31" t="s">
        <v>36</v>
      </c>
      <c r="C18" s="32"/>
      <c r="D18" s="115">
        <f>F7</f>
        <v>66</v>
      </c>
      <c r="E18" s="116" t="s">
        <v>1</v>
      </c>
      <c r="F18" s="25">
        <f>F14/F7*F16</f>
        <v>272.9500891265597</v>
      </c>
      <c r="G18" s="26" t="s">
        <v>0</v>
      </c>
      <c r="H18" s="75" t="s">
        <v>40</v>
      </c>
      <c r="I18" s="95"/>
      <c r="J18" s="83"/>
      <c r="K18" s="99" t="s">
        <v>10</v>
      </c>
      <c r="L18" s="84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</row>
    <row r="19" spans="1:57" s="3" customFormat="1" ht="25.5" customHeight="1" x14ac:dyDescent="0.25">
      <c r="A19" s="84"/>
      <c r="B19" s="31" t="s">
        <v>5</v>
      </c>
      <c r="C19" s="32"/>
      <c r="D19" s="32"/>
      <c r="E19" s="32"/>
      <c r="F19" s="25">
        <f>F16-F18</f>
        <v>102.0499108734403</v>
      </c>
      <c r="G19" s="26" t="s">
        <v>0</v>
      </c>
      <c r="H19" s="75" t="s">
        <v>41</v>
      </c>
      <c r="I19" s="95"/>
      <c r="J19" s="83"/>
      <c r="K19" s="83"/>
      <c r="L19" s="84"/>
      <c r="M19" s="148"/>
      <c r="N19" s="148"/>
      <c r="O19" s="151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</row>
    <row r="20" spans="1:57" s="3" customFormat="1" ht="25.5" customHeight="1" x14ac:dyDescent="0.25">
      <c r="A20" s="84"/>
      <c r="B20" s="128" t="s">
        <v>3</v>
      </c>
      <c r="C20" s="129"/>
      <c r="D20" s="33">
        <v>1E-3</v>
      </c>
      <c r="E20" s="33"/>
      <c r="F20" s="26">
        <f>0.001*F9</f>
        <v>0.75</v>
      </c>
      <c r="G20" s="34" t="s">
        <v>0</v>
      </c>
      <c r="H20" s="75" t="s">
        <v>42</v>
      </c>
      <c r="I20" s="95"/>
      <c r="J20" s="83"/>
      <c r="K20" s="83"/>
      <c r="L20" s="84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</row>
    <row r="21" spans="1:57" s="3" customFormat="1" ht="25.5" customHeight="1" x14ac:dyDescent="0.25">
      <c r="A21" s="84"/>
      <c r="B21" s="130" t="s">
        <v>9</v>
      </c>
      <c r="C21" s="131"/>
      <c r="D21" s="35">
        <v>1E-3</v>
      </c>
      <c r="E21" s="35"/>
      <c r="F21" s="36">
        <f>0.001*F9</f>
        <v>0.75</v>
      </c>
      <c r="G21" s="37" t="s">
        <v>0</v>
      </c>
      <c r="H21" s="120" t="s">
        <v>43</v>
      </c>
      <c r="I21" s="95"/>
      <c r="J21" s="83"/>
      <c r="K21" s="83"/>
      <c r="L21" s="84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</row>
    <row r="22" spans="1:57" s="3" customFormat="1" ht="32.25" customHeight="1" x14ac:dyDescent="0.25">
      <c r="A22" s="84"/>
      <c r="B22" s="132" t="s">
        <v>4</v>
      </c>
      <c r="C22" s="133"/>
      <c r="D22" s="38">
        <v>1.2999999999999999E-3</v>
      </c>
      <c r="E22" s="38"/>
      <c r="F22" s="43">
        <f>D22*F9</f>
        <v>0.97499999999999998</v>
      </c>
      <c r="G22" s="39" t="s">
        <v>0</v>
      </c>
      <c r="H22" s="121" t="s">
        <v>44</v>
      </c>
      <c r="I22" s="95"/>
      <c r="J22" s="83"/>
      <c r="K22" s="83"/>
      <c r="L22" s="84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</row>
    <row r="23" spans="1:57" ht="8.25" customHeight="1" thickBot="1" x14ac:dyDescent="0.3">
      <c r="B23" s="134"/>
      <c r="C23" s="135"/>
      <c r="D23" s="40"/>
      <c r="E23" s="40"/>
      <c r="F23" s="41"/>
      <c r="G23" s="42"/>
      <c r="H23" s="20"/>
    </row>
    <row r="24" spans="1:57" ht="10.5" customHeight="1" x14ac:dyDescent="0.25">
      <c r="B24" s="86"/>
      <c r="C24" s="87"/>
      <c r="D24" s="87"/>
      <c r="E24" s="87"/>
      <c r="F24" s="87"/>
      <c r="G24" s="87"/>
      <c r="H24" s="88"/>
      <c r="I24" s="82"/>
    </row>
    <row r="25" spans="1:57" ht="12" customHeight="1" thickBot="1" x14ac:dyDescent="0.35">
      <c r="B25" s="89"/>
      <c r="C25" s="90"/>
      <c r="D25" s="90"/>
      <c r="E25" s="90"/>
      <c r="F25" s="90"/>
      <c r="G25" s="76"/>
      <c r="H25" s="77"/>
      <c r="I25" s="82"/>
    </row>
    <row r="26" spans="1:57" ht="31.5" customHeight="1" x14ac:dyDescent="0.25">
      <c r="B26" s="142" t="s">
        <v>20</v>
      </c>
      <c r="C26" s="143"/>
      <c r="D26" s="143"/>
      <c r="E26" s="51"/>
      <c r="F26" s="52"/>
      <c r="G26" s="53"/>
      <c r="H26" s="54"/>
    </row>
    <row r="27" spans="1:57" ht="18.75" x14ac:dyDescent="0.25">
      <c r="B27" s="136" t="s">
        <v>24</v>
      </c>
      <c r="C27" s="137"/>
      <c r="D27" s="137"/>
      <c r="E27" s="55"/>
      <c r="F27" s="117" t="s">
        <v>17</v>
      </c>
      <c r="G27" s="57" t="s">
        <v>1</v>
      </c>
      <c r="H27" s="56"/>
    </row>
    <row r="28" spans="1:57" ht="18.75" x14ac:dyDescent="0.25">
      <c r="B28" s="138" t="s">
        <v>22</v>
      </c>
      <c r="C28" s="137"/>
      <c r="D28" s="137"/>
      <c r="E28" s="55"/>
      <c r="F28" s="118"/>
      <c r="G28" s="57"/>
      <c r="H28" s="56"/>
    </row>
    <row r="29" spans="1:57" ht="18.75" x14ac:dyDescent="0.25">
      <c r="B29" s="139" t="s">
        <v>21</v>
      </c>
      <c r="C29" s="140"/>
      <c r="D29" s="140"/>
      <c r="E29" s="55"/>
      <c r="F29" s="117" t="s">
        <v>18</v>
      </c>
      <c r="G29" s="57" t="s">
        <v>2</v>
      </c>
      <c r="H29" s="56"/>
    </row>
    <row r="30" spans="1:57" ht="18.75" x14ac:dyDescent="0.25">
      <c r="B30" s="141" t="s">
        <v>16</v>
      </c>
      <c r="C30" s="140"/>
      <c r="D30" s="140"/>
      <c r="E30" s="55"/>
      <c r="F30" s="117" t="s">
        <v>19</v>
      </c>
      <c r="G30" s="57" t="s">
        <v>2</v>
      </c>
      <c r="H30" s="56"/>
    </row>
    <row r="31" spans="1:57" ht="21" x14ac:dyDescent="0.25">
      <c r="B31" s="124" t="s">
        <v>25</v>
      </c>
      <c r="C31" s="125"/>
      <c r="D31" s="125"/>
      <c r="E31" s="55"/>
      <c r="F31" s="117" t="s">
        <v>38</v>
      </c>
      <c r="G31" s="57" t="s">
        <v>26</v>
      </c>
      <c r="H31" s="56"/>
    </row>
    <row r="32" spans="1:57" ht="12" customHeight="1" thickBot="1" x14ac:dyDescent="0.3">
      <c r="B32" s="58"/>
      <c r="C32" s="59"/>
      <c r="D32" s="59"/>
      <c r="E32" s="59"/>
      <c r="F32" s="60"/>
      <c r="G32" s="61"/>
      <c r="H32" s="62"/>
    </row>
    <row r="33" spans="1:9" x14ac:dyDescent="0.25">
      <c r="A33" s="82"/>
      <c r="B33" s="92"/>
      <c r="C33" s="87"/>
      <c r="D33" s="87"/>
      <c r="E33" s="87"/>
      <c r="F33" s="87"/>
      <c r="G33" s="87"/>
      <c r="H33" s="88"/>
      <c r="I33" s="82"/>
    </row>
    <row r="34" spans="1:9" x14ac:dyDescent="0.25">
      <c r="A34" s="82"/>
      <c r="B34" s="93"/>
      <c r="C34" s="82"/>
      <c r="D34" s="82"/>
      <c r="E34" s="82"/>
      <c r="F34" s="82"/>
      <c r="G34" s="82"/>
      <c r="H34" s="94"/>
      <c r="I34" s="82"/>
    </row>
    <row r="35" spans="1:9" x14ac:dyDescent="0.25">
      <c r="A35" s="82"/>
      <c r="B35" s="93"/>
      <c r="C35" s="82"/>
      <c r="D35" s="82"/>
      <c r="E35" s="82"/>
      <c r="F35" s="82"/>
      <c r="G35" s="82"/>
      <c r="H35" s="94"/>
      <c r="I35" s="82"/>
    </row>
    <row r="36" spans="1:9" x14ac:dyDescent="0.25">
      <c r="A36" s="82"/>
      <c r="B36" s="93"/>
      <c r="C36" s="82"/>
      <c r="D36" s="82"/>
      <c r="E36" s="82"/>
      <c r="F36" s="82"/>
      <c r="G36" s="82"/>
      <c r="H36" s="94"/>
      <c r="I36" s="82"/>
    </row>
    <row r="37" spans="1:9" x14ac:dyDescent="0.25">
      <c r="A37" s="82"/>
      <c r="B37" s="93"/>
      <c r="C37" s="82"/>
      <c r="D37" s="82"/>
      <c r="E37" s="82"/>
      <c r="F37" s="82"/>
      <c r="G37" s="82"/>
      <c r="H37" s="94"/>
      <c r="I37" s="82"/>
    </row>
    <row r="38" spans="1:9" x14ac:dyDescent="0.25">
      <c r="A38" s="82"/>
      <c r="B38" s="93"/>
      <c r="C38" s="82"/>
      <c r="D38" s="82"/>
      <c r="E38" s="82"/>
      <c r="F38" s="82"/>
      <c r="G38" s="82"/>
      <c r="H38" s="94"/>
      <c r="I38" s="82"/>
    </row>
    <row r="39" spans="1:9" x14ac:dyDescent="0.25">
      <c r="A39" s="82"/>
      <c r="B39" s="93"/>
      <c r="C39" s="82"/>
      <c r="D39" s="82"/>
      <c r="E39" s="82"/>
      <c r="F39" s="82"/>
      <c r="G39" s="82"/>
      <c r="H39" s="94"/>
      <c r="I39" s="82"/>
    </row>
    <row r="40" spans="1:9" x14ac:dyDescent="0.25">
      <c r="A40" s="82"/>
      <c r="B40" s="93"/>
      <c r="C40" s="82"/>
      <c r="D40" s="82"/>
      <c r="E40" s="82"/>
      <c r="F40" s="82"/>
      <c r="G40" s="82"/>
      <c r="H40" s="94"/>
      <c r="I40" s="82"/>
    </row>
    <row r="41" spans="1:9" x14ac:dyDescent="0.25">
      <c r="A41" s="82"/>
      <c r="B41" s="93"/>
      <c r="C41" s="82"/>
      <c r="D41" s="82"/>
      <c r="E41" s="82"/>
      <c r="F41" s="82"/>
      <c r="G41" s="82"/>
      <c r="H41" s="94"/>
      <c r="I41" s="82"/>
    </row>
    <row r="42" spans="1:9" x14ac:dyDescent="0.25">
      <c r="A42" s="82"/>
      <c r="B42" s="93"/>
      <c r="C42" s="82"/>
      <c r="D42" s="82"/>
      <c r="E42" s="82"/>
      <c r="F42" s="82"/>
      <c r="G42" s="82"/>
      <c r="H42" s="94"/>
      <c r="I42" s="82"/>
    </row>
  </sheetData>
  <sheetProtection algorithmName="SHA-512" hashValue="zvZ7g7dBv5je+jic+nOR4IgBukA1Lrv+pq3yKGtPgFBjwxWbMkxzCP5YGojY64HgSoIrqJSrk0Jm8D6Th8rZwQ==" saltValue="nzWFwEemFFn3S5E0jsW+qg==" spinCount="100000" sheet="1" selectLockedCells="1"/>
  <mergeCells count="11">
    <mergeCell ref="B31:D31"/>
    <mergeCell ref="B2:E2"/>
    <mergeCell ref="B20:C20"/>
    <mergeCell ref="B21:C21"/>
    <mergeCell ref="B22:C22"/>
    <mergeCell ref="B23:C23"/>
    <mergeCell ref="B27:D27"/>
    <mergeCell ref="B28:D28"/>
    <mergeCell ref="B29:D29"/>
    <mergeCell ref="B30:D30"/>
    <mergeCell ref="B26:D2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&amp;L&amp;K01+048&amp;F&amp;C&amp;K01+048&amp;A&amp;R&amp;K01+049&amp;P/&amp;N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Q n h X V 5 w b B u C i A A A A 9 g A A A B I A H A B D b 2 5 m a W c v U G F j a 2 F n Z S 5 4 b W w g o h g A K K A U A A A A A A A A A A A A A A A A A A A A A A A A A A A A h Y + 9 D o I w F I V f h X S n f y 6 G X O r g C s b E x L g 2 p U I j X A w U y 7 s 5 + E i + g h h F 3 R z P d 7 7 h n P v 1 B q u x q a O L 7 X r X Y k o E 5 S S y a N r C Y Z m S w R / j J V k p 2 G p z 0 q W N J h n 7 Z O y L l F T e n x P G Q g g 0 L G j b l U x y L t g h z 3 a m s o 0 m H 9 n 9 l 2 O H v d d o L F G w f 4 1 R k g o p q O S S c m A z h N z h V 5 h 6 / m x / I K y H 2 g + d V V j H m w z Y H I G 9 P 6 g H U E s D B B Q A A g A I A E J 4 V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e F d X K I p H u A 4 A A A A R A A A A E w A c A E Z v c m 1 1 b G F z L 1 N l Y 3 R p b 2 4 x L m 0 g o h g A K K A U A A A A A A A A A A A A A A A A A A A A A A A A A A A A K 0 5 N L s n M z 1 M I h t C G 1 g B Q S w E C L Q A U A A I A C A B C e F d X n B s G 4 K I A A A D 2 A A A A E g A A A A A A A A A A A A A A A A A A A A A A Q 2 9 u Z m l n L 1 B h Y 2 t h Z 2 U u e G 1 s U E s B A i 0 A F A A C A A g A Q n h X V w / K 6 a u k A A A A 6 Q A A A B M A A A A A A A A A A A A A A A A A 7 g A A A F t D b 2 5 0 Z W 5 0 X 1 R 5 c G V z X S 5 4 b W x Q S w E C L Q A U A A I A C A B C e F d X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K S M e G u 0 q k + s v h m N 5 Z Y h u Q A A A A A C A A A A A A A Q Z g A A A A E A A C A A A A A S g x o + u E n x V j C w L l g X J a T U O d T + 2 m L / h A O L k d o d n b H k j w A A A A A O g A A A A A I A A C A A A A B K n J 4 p n G c U p / m i f U q I L J p T G 6 C 3 b o D q D t Y n h Z 3 M V T B F 9 V A A A A B r b E e J o F i r / a X 3 x J B u F y k a z J Q j D 4 q Y q P o H E b B V J D H x P G B l A 7 G y j k 0 + q I x b s Q r D q W H x J 6 M / P z N R x 0 V J u H g O B y V + w d 9 g x c O Y v i A B F 8 F 4 A m e C Q 0 A A A A C k S K 5 0 U K C 3 V 9 u + 5 / N f 0 r O C v 3 M 7 v j 0 + D o a B 5 4 6 j 1 U i j O i B 2 5 g 3 g y 6 d W Y 4 4 1 0 e 6 m x / 1 N m F g z S 6 u 9 6 Y z B X o N 9 d 0 o + < / D a t a M a s h u p > 
</file>

<file path=customXml/itemProps1.xml><?xml version="1.0" encoding="utf-8"?>
<ds:datastoreItem xmlns:ds="http://schemas.openxmlformats.org/officeDocument/2006/customXml" ds:itemID="{7C146BA4-0D8F-4ACE-8EE7-416BE9ED6F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Sorbetijs</vt:lpstr>
      <vt:lpstr>Sorbetijs!Afdrukbereik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Slaats</dc:creator>
  <cp:lastModifiedBy>Jan Boeren</cp:lastModifiedBy>
  <cp:lastPrinted>2023-12-21T20:50:56Z</cp:lastPrinted>
  <dcterms:created xsi:type="dcterms:W3CDTF">2023-10-18T14:10:58Z</dcterms:created>
  <dcterms:modified xsi:type="dcterms:W3CDTF">2023-12-22T00:25:24Z</dcterms:modified>
</cp:coreProperties>
</file>